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https://rosedmi-my.sharepoint.com/personal/katrina_trelenberg_dairy_org/Documents/Desktop/"/>
    </mc:Choice>
  </mc:AlternateContent>
  <xr:revisionPtr revIDLastSave="11" documentId="8_{398A764B-C2FA-41BE-9FBC-90A3D91AEEE4}" xr6:coauthVersionLast="47" xr6:coauthVersionMax="47" xr10:uidLastSave="{331E9C26-849A-47DF-83C3-8B57C07C8B69}"/>
  <bookViews>
    <workbookView xWindow="-110" yWindow="-110" windowWidth="19420" windowHeight="11500" xr2:uid="{00000000-000D-0000-FFFF-FFFF00000000}"/>
  </bookViews>
  <sheets>
    <sheet name="Instructions" sheetId="2" r:id="rId1"/>
    <sheet name="Auto Sampler Reliability Calc" sheetId="1" r:id="rId2"/>
  </sheets>
  <definedNames>
    <definedName name="_xlnm.Print_Area" localSheetId="0">Instructions!$A$3:$P$47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G21" i="1" l="1"/>
  <c r="D17" i="1"/>
  <c r="F15" i="1" l="1"/>
  <c r="G15" i="1" s="1"/>
  <c r="A24" i="1" s="1"/>
  <c r="D24" i="1" l="1"/>
</calcChain>
</file>

<file path=xl/sharedStrings.xml><?xml version="1.0" encoding="utf-8"?>
<sst xmlns="http://schemas.openxmlformats.org/spreadsheetml/2006/main" count="80" uniqueCount="63">
  <si>
    <t>AUTOSAMPLER Reliability explanation table:</t>
  </si>
  <si>
    <t>How to set the autosampler parameters in order to get a reliable statistical probability to detect Salmonella.</t>
  </si>
  <si>
    <t>Assumptions of sampling for 95% Reliability</t>
  </si>
  <si>
    <t xml:space="preserve"> - In this example: A minimum test amount of 750g sample(s) (2x 375g) per 4T for testing is required, gathered by a minimum of 300  aliquots. </t>
  </si>
  <si>
    <t>This 4T could be 4-1000kg totes, or 4 pallets of 25kg bags.</t>
  </si>
  <si>
    <t xml:space="preserve"> - The sample for testing must be taken from the powder collected that batch by the auto-sampler, after thorough mixing of all that batch’s sub-samples</t>
  </si>
  <si>
    <t xml:space="preserve"> - Samples that are needed for other tests (physical, chemical and other microbiological tests) and the 750 gram aseptic sample  </t>
  </si>
  <si>
    <t xml:space="preserve">   may also be taken at the same time, but only after the first samples have been taken for Salmonella testing. </t>
  </si>
  <si>
    <t>For a grab autosampler, with regular aliquot sampling intervals</t>
  </si>
  <si>
    <t xml:space="preserve">Please fill in the cells with an * </t>
  </si>
  <si>
    <t>Number of salmonella</t>
  </si>
  <si>
    <t>:</t>
  </si>
  <si>
    <t>n</t>
  </si>
  <si>
    <t>Relative volume of contaminated part</t>
  </si>
  <si>
    <t>%</t>
  </si>
  <si>
    <t>Conversion of the sample from g to kg</t>
  </si>
  <si>
    <t>kg</t>
  </si>
  <si>
    <t xml:space="preserve">Size of analysed individual sample in </t>
  </si>
  <si>
    <t>g</t>
  </si>
  <si>
    <t xml:space="preserve"> </t>
  </si>
  <si>
    <t>Size of the batch / load in</t>
  </si>
  <si>
    <t>*</t>
  </si>
  <si>
    <t>Number of aliquots</t>
  </si>
  <si>
    <t>1 aliquot every</t>
  </si>
  <si>
    <t>sec</t>
  </si>
  <si>
    <t>Quantity per aliquot in (only used to calc total sampled)</t>
  </si>
  <si>
    <t>a</t>
  </si>
  <si>
    <t>total sampled</t>
  </si>
  <si>
    <t>Volume analysed for S on Volume sampled</t>
  </si>
  <si>
    <t>Time to produce 1 batch</t>
  </si>
  <si>
    <t>h</t>
  </si>
  <si>
    <t xml:space="preserve">  Reliability that the tested sample detects the presence of Salmonella in the production batch</t>
  </si>
  <si>
    <t>Definitions:</t>
  </si>
  <si>
    <t>An aliquot is a portion of a collected sample from the autosampler, adjusted to collect the appropriate amount of sample for the subsample</t>
  </si>
  <si>
    <t>A batch is the volume of product tested</t>
  </si>
  <si>
    <t>A subsample is made of aliquots of sample collected through the autosampler</t>
  </si>
  <si>
    <t>A batch sample is made of the thoroughly mixed subsamples collected</t>
  </si>
  <si>
    <t xml:space="preserve">Reliability is the assurance that the subsample when tested at 750g will result in detecting the contaminating organism if present at the 1% level. </t>
  </si>
  <si>
    <t>Auto Sampler Reliability Calculator</t>
  </si>
  <si>
    <t>This calculator is designed to determine if the number of aliquots being pulled during the production of the batch are sufficient to detect Salmonella if it is present at 1% in the batch when a sample volume of x grams is tested for the batch.</t>
  </si>
  <si>
    <t>The yellow highlighted parts of the calculator can be manipulated and the reliability calculation will update accordingly.</t>
  </si>
  <si>
    <t>Explanation of items needed for the reliability calculation:</t>
  </si>
  <si>
    <r>
      <t>1.</t>
    </r>
    <r>
      <rPr>
        <sz val="7"/>
        <rFont val="Times New Roman"/>
        <family val="1"/>
      </rPr>
      <t xml:space="preserve">       </t>
    </r>
    <r>
      <rPr>
        <sz val="11"/>
        <rFont val="Calibri"/>
        <family val="2"/>
      </rPr>
      <t>Size of the batch / load in : kg</t>
    </r>
  </si>
  <si>
    <r>
      <t>a.</t>
    </r>
    <r>
      <rPr>
        <sz val="7"/>
        <rFont val="Times New Roman"/>
        <family val="1"/>
      </rPr>
      <t xml:space="preserve">       </t>
    </r>
    <r>
      <rPr>
        <sz val="11"/>
        <rFont val="Calibri"/>
        <family val="2"/>
      </rPr>
      <t>Enter the total volume of the batch that will be tested at x grams.</t>
    </r>
  </si>
  <si>
    <r>
      <t>b.</t>
    </r>
    <r>
      <rPr>
        <sz val="7"/>
        <rFont val="Times New Roman"/>
        <family val="1"/>
      </rPr>
      <t xml:space="preserve">      </t>
    </r>
    <r>
      <rPr>
        <sz val="11"/>
        <rFont val="Calibri"/>
        <family val="2"/>
      </rPr>
      <t>Amount is to be entered in kilograms.</t>
    </r>
  </si>
  <si>
    <r>
      <t>2.</t>
    </r>
    <r>
      <rPr>
        <sz val="7"/>
        <rFont val="Times New Roman"/>
        <family val="1"/>
      </rPr>
      <t xml:space="preserve">       </t>
    </r>
    <r>
      <rPr>
        <sz val="11"/>
        <rFont val="Calibri"/>
        <family val="2"/>
      </rPr>
      <t>Number of aliquots : n</t>
    </r>
  </si>
  <si>
    <r>
      <t>a.</t>
    </r>
    <r>
      <rPr>
        <sz val="7"/>
        <rFont val="Times New Roman"/>
        <family val="1"/>
      </rPr>
      <t xml:space="preserve">       </t>
    </r>
    <r>
      <rPr>
        <sz val="11"/>
        <rFont val="Calibri"/>
        <family val="2"/>
      </rPr>
      <t>Enter the number of aliquots that are taken during the production of the total volume of the batch.</t>
    </r>
  </si>
  <si>
    <r>
      <t>b.</t>
    </r>
    <r>
      <rPr>
        <sz val="7"/>
        <rFont val="Times New Roman"/>
        <family val="1"/>
      </rPr>
      <t xml:space="preserve">      </t>
    </r>
    <r>
      <rPr>
        <sz val="11"/>
        <rFont val="Calibri"/>
        <family val="2"/>
      </rPr>
      <t>The spreadsheet will auto-calculate the number of seconds between aliquots.</t>
    </r>
  </si>
  <si>
    <r>
      <t>3.</t>
    </r>
    <r>
      <rPr>
        <sz val="7"/>
        <rFont val="Times New Roman"/>
        <family val="1"/>
      </rPr>
      <t xml:space="preserve">       </t>
    </r>
    <r>
      <rPr>
        <sz val="11"/>
        <rFont val="Calibri"/>
        <family val="2"/>
      </rPr>
      <t>Quantity per aliquot: g</t>
    </r>
  </si>
  <si>
    <r>
      <t>a.</t>
    </r>
    <r>
      <rPr>
        <sz val="7"/>
        <rFont val="Times New Roman"/>
        <family val="1"/>
      </rPr>
      <t xml:space="preserve">       </t>
    </r>
    <r>
      <rPr>
        <sz val="11"/>
        <rFont val="Calibri"/>
        <family val="2"/>
      </rPr>
      <t>This number is only used to determine the total volume of product that will be collected over the total number of aliquots in #2.</t>
    </r>
  </si>
  <si>
    <r>
      <t>b.</t>
    </r>
    <r>
      <rPr>
        <sz val="7"/>
        <rFont val="Times New Roman"/>
        <family val="1"/>
      </rPr>
      <t xml:space="preserve">      </t>
    </r>
    <r>
      <rPr>
        <sz val="11"/>
        <rFont val="Calibri"/>
        <family val="2"/>
      </rPr>
      <t>Total sampled is auto-calculated based on the number of aliquots and the size of each aliquot.</t>
    </r>
  </si>
  <si>
    <r>
      <t>4.</t>
    </r>
    <r>
      <rPr>
        <sz val="7"/>
        <rFont val="Times New Roman"/>
        <family val="1"/>
      </rPr>
      <t xml:space="preserve">       </t>
    </r>
    <r>
      <rPr>
        <sz val="11"/>
        <rFont val="Calibri"/>
        <family val="2"/>
      </rPr>
      <t>Volume analyzed for S on Volume sampled : g</t>
    </r>
  </si>
  <si>
    <r>
      <t>a.</t>
    </r>
    <r>
      <rPr>
        <sz val="7"/>
        <rFont val="Times New Roman"/>
        <family val="1"/>
      </rPr>
      <t xml:space="preserve">       </t>
    </r>
    <r>
      <rPr>
        <sz val="11"/>
        <rFont val="Calibri"/>
        <family val="2"/>
      </rPr>
      <t>Enter the total volume that will be analyzed based on the total volume of production.</t>
    </r>
  </si>
  <si>
    <r>
      <t>b.</t>
    </r>
    <r>
      <rPr>
        <sz val="7"/>
        <rFont val="Times New Roman"/>
        <family val="1"/>
      </rPr>
      <t xml:space="preserve">      </t>
    </r>
    <r>
      <rPr>
        <sz val="11"/>
        <rFont val="Calibri"/>
        <family val="2"/>
      </rPr>
      <t>This number is used to calculate the “Size of analyzed individual sample in : g” which is then used in the reliability calculation.</t>
    </r>
  </si>
  <si>
    <r>
      <t>5.</t>
    </r>
    <r>
      <rPr>
        <sz val="7"/>
        <rFont val="Times New Roman"/>
        <family val="1"/>
      </rPr>
      <t xml:space="preserve">       </t>
    </r>
    <r>
      <rPr>
        <sz val="11"/>
        <rFont val="Calibri"/>
        <family val="2"/>
      </rPr>
      <t>Time to produce 1 batch : h</t>
    </r>
  </si>
  <si>
    <r>
      <t>a.</t>
    </r>
    <r>
      <rPr>
        <sz val="7"/>
        <rFont val="Times New Roman"/>
        <family val="1"/>
      </rPr>
      <t xml:space="preserve">       </t>
    </r>
    <r>
      <rPr>
        <sz val="11"/>
        <rFont val="Calibri"/>
        <family val="2"/>
      </rPr>
      <t>Enter the time it takes to make the total volume of the batch.</t>
    </r>
  </si>
  <si>
    <r>
      <t>b.</t>
    </r>
    <r>
      <rPr>
        <sz val="7"/>
        <rFont val="Times New Roman"/>
        <family val="1"/>
      </rPr>
      <t xml:space="preserve">      </t>
    </r>
    <r>
      <rPr>
        <sz val="11"/>
        <rFont val="Calibri"/>
        <family val="2"/>
      </rPr>
      <t>This number is used to calculate the number of seconds between aliquots.</t>
    </r>
  </si>
  <si>
    <t>Example:</t>
  </si>
  <si>
    <t>In this example, there is a 4,000 kg batch produced in total. The auto-sampler is set to take a sample 300 times during the total batch or 4,000 kg. Based on testing the batch at 750 grams, the 300 aliquots is sufficient to detect a Salmonella if it is present in the total batch. If you change the number of aliquots you can see that 300 is the minimum needed to attain a 95% reliability that the presence of Salmonella will be detected.</t>
  </si>
  <si>
    <t>The reliability calculation is mainly focused on the number of aliquots sampled during the production batch. Once the total volume and sample volume are set the aliquot can be changed to determine the reliability of detecting a defect in the total production batch.</t>
  </si>
  <si>
    <t xml:space="preserve">The reliability calculator is available at this website:                   </t>
  </si>
  <si>
    <t>www.usdairy.com/foodsafety</t>
  </si>
  <si>
    <t xml:space="preserve">Disclaimer. This calculator tool, including its underlying software, data, algorithms, methodologies, and documentation (the "Calculator"), together with any outputs, calculations and other materials generated by or through the Calculator (collectively, the “Calculator Outputs”), are provided solely to assist in the collection, organization and estimation of data based on information submitted by the user. The Calculator does not provide, and the Calculator Outputs do not constitute, legal, accounting, tax, engineering, scientific or other professional advice, and are not intended for reliance by any party. THE CALCULATOR AND CALCULATOR OUTPUTS ARE PROVIDED "AS IS" AND "AS AVAILABLE." TO THE MAXIMUM EXTENT PERMITTED BY APPLICABLE LAW, THE INNOVATION CENTER FOR U.S. DAIRY EXPRESSLY DISCLAIMS ALL WARRANTIES, WHETHER EXPRESS, IMPLIED, STATUTORY OR OTHERWISE, INCLUDING WITHOUT LIMITATION ANY IMPLIED WARRANTIES OF MERCHANTABILITY, FITNESS FOR A PARTICULAR PURPOSE, TITLE, NON-INFRINGEMENT, AND ACCURACY.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</si>
</sst>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
    <numFmt numFmtId="165" formatCode="0.000_)"/>
    <numFmt numFmtId="166" formatCode="0_)"/>
    <numFmt numFmtId="167" formatCode="0.0_)"/>
  </numFmts>
  <fonts count="28" x14ac:knownFonts="1">
    <font>
      <sz val="10"/>
      <name val="Arial"/>
    </font>
    <font>
      <sz val="11"/>
      <color theme="1"/>
      <name val="Calibri"/>
      <family val="2"/>
      <scheme val="minor"/>
    </font>
    <font>
      <sz val="12"/>
      <name val="Tms Rmn"/>
    </font>
    <font>
      <b/>
      <sz val="12"/>
      <name val="Arial"/>
      <family val="2"/>
    </font>
    <font>
      <sz val="10"/>
      <name val="Arial"/>
      <family val="2"/>
    </font>
    <font>
      <b/>
      <sz val="10"/>
      <color indexed="50"/>
      <name val="Arial"/>
      <family val="2"/>
    </font>
    <font>
      <b/>
      <sz val="10"/>
      <color indexed="12"/>
      <name val="Arial"/>
      <family val="2"/>
    </font>
    <font>
      <b/>
      <sz val="10"/>
      <color indexed="12"/>
      <name val="Wingdings 3"/>
      <family val="1"/>
      <charset val="2"/>
    </font>
    <font>
      <b/>
      <sz val="14"/>
      <color indexed="12"/>
      <name val="Wingdings 3"/>
      <family val="1"/>
      <charset val="2"/>
    </font>
    <font>
      <b/>
      <sz val="16"/>
      <color indexed="12"/>
      <name val="Wingdings 3"/>
      <family val="1"/>
      <charset val="2"/>
    </font>
    <font>
      <sz val="8"/>
      <name val="Arial"/>
      <family val="2"/>
    </font>
    <font>
      <b/>
      <sz val="12"/>
      <color indexed="10"/>
      <name val="Arial"/>
      <family val="2"/>
    </font>
    <font>
      <sz val="10"/>
      <color indexed="10"/>
      <name val="Arial"/>
      <family val="2"/>
    </font>
    <font>
      <u/>
      <sz val="10"/>
      <color indexed="12"/>
      <name val="Arial"/>
      <family val="2"/>
    </font>
    <font>
      <sz val="12"/>
      <name val="Times New Roman"/>
      <family val="1"/>
    </font>
    <font>
      <b/>
      <sz val="9"/>
      <color rgb="FF3366FF"/>
      <name val="Arial"/>
      <family val="2"/>
    </font>
    <font>
      <sz val="12"/>
      <color rgb="FFFF0000"/>
      <name val="Arial"/>
      <family val="2"/>
    </font>
    <font>
      <sz val="10"/>
      <color indexed="12"/>
      <name val="Arial"/>
      <family val="2"/>
    </font>
    <font>
      <b/>
      <sz val="9"/>
      <name val="Arial"/>
      <family val="2"/>
    </font>
    <font>
      <sz val="10"/>
      <color rgb="FFFF0000"/>
      <name val="Arial"/>
      <family val="2"/>
    </font>
    <font>
      <sz val="8"/>
      <color rgb="FFFF0000"/>
      <name val="Verdana"/>
      <family val="2"/>
    </font>
    <font>
      <sz val="9"/>
      <name val="Arial"/>
      <family val="2"/>
    </font>
    <font>
      <sz val="11"/>
      <color rgb="FF1F497D"/>
      <name val="Calibri"/>
      <family val="2"/>
    </font>
    <font>
      <sz val="11"/>
      <name val="Calibri"/>
      <family val="2"/>
    </font>
    <font>
      <u/>
      <sz val="11"/>
      <name val="Calibri"/>
      <family val="2"/>
    </font>
    <font>
      <sz val="7"/>
      <name val="Times New Roman"/>
      <family val="1"/>
    </font>
    <font>
      <sz val="11"/>
      <name val="Arial"/>
      <family val="2"/>
    </font>
    <font>
      <u/>
      <sz val="10"/>
      <name val="Calibri"/>
      <family val="2"/>
    </font>
  </fonts>
  <fills count="6">
    <fill>
      <patternFill patternType="none"/>
    </fill>
    <fill>
      <patternFill patternType="gray125"/>
    </fill>
    <fill>
      <patternFill patternType="solid">
        <fgColor indexed="26"/>
        <bgColor indexed="64"/>
      </patternFill>
    </fill>
    <fill>
      <patternFill patternType="solid">
        <fgColor indexed="27"/>
        <bgColor indexed="64"/>
      </patternFill>
    </fill>
    <fill>
      <patternFill patternType="solid">
        <fgColor rgb="FFFFFF00"/>
        <bgColor indexed="64"/>
      </patternFill>
    </fill>
    <fill>
      <patternFill patternType="solid">
        <fgColor theme="1"/>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0" fontId="13" fillId="0" borderId="0" applyNumberFormat="0" applyFill="0" applyBorder="0" applyAlignment="0" applyProtection="0">
      <alignment vertical="top"/>
      <protection locked="0"/>
    </xf>
    <xf numFmtId="0" fontId="2" fillId="0" borderId="0"/>
    <xf numFmtId="0" fontId="14" fillId="0" borderId="0">
      <protection locked="0"/>
    </xf>
    <xf numFmtId="0" fontId="4" fillId="0" borderId="0"/>
    <xf numFmtId="0" fontId="1" fillId="0" borderId="0"/>
    <xf numFmtId="0" fontId="14" fillId="0" borderId="0">
      <protection locked="0"/>
    </xf>
    <xf numFmtId="0" fontId="14" fillId="0" borderId="0">
      <protection locked="0"/>
    </xf>
    <xf numFmtId="0" fontId="4" fillId="0" borderId="0"/>
  </cellStyleXfs>
  <cellXfs count="54">
    <xf numFmtId="0" fontId="0" fillId="0" borderId="0" xfId="0"/>
    <xf numFmtId="0" fontId="5" fillId="0" borderId="0" xfId="2" applyFont="1" applyAlignment="1">
      <alignment horizontal="center"/>
    </xf>
    <xf numFmtId="0" fontId="4" fillId="0" borderId="0" xfId="2" applyFont="1"/>
    <xf numFmtId="0" fontId="4" fillId="0" borderId="0" xfId="2" applyFont="1" applyAlignment="1">
      <alignment horizontal="center"/>
    </xf>
    <xf numFmtId="164" fontId="4" fillId="0" borderId="0" xfId="2" applyNumberFormat="1" applyFont="1"/>
    <xf numFmtId="0" fontId="6" fillId="2" borderId="0" xfId="2" applyFont="1" applyFill="1" applyAlignment="1">
      <alignment horizontal="center"/>
    </xf>
    <xf numFmtId="0" fontId="6" fillId="0" borderId="0" xfId="2" applyFont="1" applyAlignment="1">
      <alignment horizontal="left"/>
    </xf>
    <xf numFmtId="165" fontId="6" fillId="0" borderId="0" xfId="2" applyNumberFormat="1" applyFont="1"/>
    <xf numFmtId="166" fontId="10" fillId="0" borderId="0" xfId="2" applyNumberFormat="1" applyFont="1"/>
    <xf numFmtId="0" fontId="13" fillId="0" borderId="0" xfId="1" applyAlignment="1" applyProtection="1"/>
    <xf numFmtId="0" fontId="17" fillId="0" borderId="0" xfId="2" applyFont="1" applyAlignment="1">
      <alignment horizontal="left"/>
    </xf>
    <xf numFmtId="0" fontId="19" fillId="0" borderId="0" xfId="0" applyFont="1"/>
    <xf numFmtId="37" fontId="6" fillId="4" borderId="0" xfId="2" applyNumberFormat="1" applyFont="1" applyFill="1" applyProtection="1">
      <protection locked="0"/>
    </xf>
    <xf numFmtId="0" fontId="6" fillId="4" borderId="0" xfId="2" applyFont="1" applyFill="1" applyProtection="1">
      <protection locked="0"/>
    </xf>
    <xf numFmtId="0" fontId="6" fillId="2" borderId="0" xfId="2" applyFont="1" applyFill="1" applyAlignment="1">
      <alignment horizontal="right"/>
    </xf>
    <xf numFmtId="0" fontId="5" fillId="0" borderId="0" xfId="2" applyFont="1" applyAlignment="1">
      <alignment horizontal="right"/>
    </xf>
    <xf numFmtId="0" fontId="4" fillId="0" borderId="0" xfId="2" applyFont="1" applyAlignment="1">
      <alignment horizontal="right"/>
    </xf>
    <xf numFmtId="0" fontId="6" fillId="0" borderId="0" xfId="2" applyFont="1" applyAlignment="1">
      <alignment horizontal="right"/>
    </xf>
    <xf numFmtId="166" fontId="6" fillId="0" borderId="0" xfId="2" applyNumberFormat="1" applyFont="1"/>
    <xf numFmtId="0" fontId="11" fillId="2" borderId="0" xfId="2" applyFont="1" applyFill="1" applyAlignment="1">
      <alignment horizontal="center" vertical="center"/>
    </xf>
    <xf numFmtId="167" fontId="11" fillId="2" borderId="1" xfId="2" applyNumberFormat="1" applyFont="1" applyFill="1" applyBorder="1" applyAlignment="1">
      <alignment horizontal="center" vertical="center"/>
    </xf>
    <xf numFmtId="37" fontId="5" fillId="0" borderId="0" xfId="2" applyNumberFormat="1" applyFont="1"/>
    <xf numFmtId="0" fontId="4" fillId="0" borderId="0" xfId="0" applyFont="1"/>
    <xf numFmtId="0" fontId="5" fillId="0" borderId="0" xfId="2" applyFont="1"/>
    <xf numFmtId="0" fontId="3" fillId="0" borderId="0" xfId="0" applyFont="1"/>
    <xf numFmtId="0" fontId="15" fillId="0" borderId="0" xfId="0" applyFont="1" applyAlignment="1">
      <alignment vertical="center"/>
    </xf>
    <xf numFmtId="0" fontId="18" fillId="4" borderId="0" xfId="0" applyFont="1" applyFill="1"/>
    <xf numFmtId="0" fontId="16" fillId="4" borderId="0" xfId="2" applyFont="1" applyFill="1"/>
    <xf numFmtId="0" fontId="20" fillId="0" borderId="0" xfId="0" applyFont="1"/>
    <xf numFmtId="0" fontId="5" fillId="0" borderId="0" xfId="0" applyFont="1"/>
    <xf numFmtId="0" fontId="22" fillId="0" borderId="0" xfId="0" applyFont="1" applyAlignment="1">
      <alignment vertical="center"/>
    </xf>
    <xf numFmtId="0" fontId="7" fillId="0" borderId="0" xfId="2" applyFont="1"/>
    <xf numFmtId="0" fontId="6" fillId="0" borderId="0" xfId="0" applyFont="1"/>
    <xf numFmtId="0" fontId="8" fillId="0" borderId="0" xfId="2" applyFont="1"/>
    <xf numFmtId="0" fontId="9" fillId="0" borderId="0" xfId="2" applyFont="1" applyAlignment="1">
      <alignment horizontal="left"/>
    </xf>
    <xf numFmtId="0" fontId="6" fillId="3" borderId="0" xfId="2" applyFont="1" applyFill="1" applyProtection="1">
      <protection locked="0"/>
    </xf>
    <xf numFmtId="0" fontId="21" fillId="0" borderId="0" xfId="0" applyFont="1"/>
    <xf numFmtId="0" fontId="16" fillId="0" borderId="0" xfId="2" applyFont="1"/>
    <xf numFmtId="0" fontId="24" fillId="0" borderId="0" xfId="0" applyFont="1" applyAlignment="1">
      <alignment vertical="center"/>
    </xf>
    <xf numFmtId="0" fontId="23" fillId="0" borderId="0" xfId="0" applyFont="1" applyAlignment="1">
      <alignment vertical="center"/>
    </xf>
    <xf numFmtId="0" fontId="23" fillId="0" borderId="0" xfId="0" applyFont="1" applyAlignment="1">
      <alignment horizontal="left" vertical="center" indent="4"/>
    </xf>
    <xf numFmtId="0" fontId="23" fillId="0" borderId="0" xfId="0" applyFont="1" applyAlignment="1">
      <alignment horizontal="left" vertical="center" indent="8"/>
    </xf>
    <xf numFmtId="0" fontId="26" fillId="0" borderId="0" xfId="0" applyFont="1"/>
    <xf numFmtId="0" fontId="23" fillId="0" borderId="0" xfId="0" applyFont="1" applyAlignment="1">
      <alignment horizontal="left" vertical="top" wrapText="1"/>
    </xf>
    <xf numFmtId="0" fontId="23" fillId="0" borderId="0" xfId="0" applyFont="1" applyAlignment="1">
      <alignment horizontal="left" vertical="center" wrapText="1"/>
    </xf>
    <xf numFmtId="0" fontId="11" fillId="2" borderId="0" xfId="2" applyFont="1" applyFill="1" applyAlignment="1">
      <alignment horizontal="center" vertical="center" wrapText="1"/>
    </xf>
    <xf numFmtId="0" fontId="12" fillId="2" borderId="0" xfId="0" applyFont="1" applyFill="1" applyAlignment="1">
      <alignment horizontal="center" vertical="center" wrapText="1"/>
    </xf>
    <xf numFmtId="0" fontId="6" fillId="0" borderId="0" xfId="0" applyFont="1" applyAlignment="1">
      <alignment wrapText="1"/>
    </xf>
    <xf numFmtId="0" fontId="0" fillId="0" borderId="0" xfId="0" applyAlignment="1">
      <alignment wrapText="1"/>
    </xf>
    <xf numFmtId="0" fontId="4" fillId="0" borderId="0" xfId="0" quotePrefix="1" applyFont="1" applyAlignment="1">
      <alignment wrapText="1"/>
    </xf>
    <xf numFmtId="0" fontId="4" fillId="0" borderId="0" xfId="0" applyFont="1" applyAlignment="1">
      <alignment wrapText="1"/>
    </xf>
    <xf numFmtId="0" fontId="27" fillId="0" borderId="0" xfId="0" applyFont="1" applyAlignment="1">
      <alignment vertical="center"/>
    </xf>
    <xf numFmtId="0" fontId="27" fillId="5" borderId="0" xfId="0" applyFont="1" applyFill="1" applyAlignment="1">
      <alignment vertical="center"/>
    </xf>
    <xf numFmtId="0" fontId="0" fillId="5" borderId="0" xfId="0" applyFill="1"/>
  </cellXfs>
  <cellStyles count="9">
    <cellStyle name="Hyperlink" xfId="1" builtinId="8"/>
    <cellStyle name="Normal" xfId="0" builtinId="0"/>
    <cellStyle name="Normal 2" xfId="4" xr:uid="{00000000-0005-0000-0000-000002000000}"/>
    <cellStyle name="Normal 2 2" xfId="8" xr:uid="{00000000-0005-0000-0000-000003000000}"/>
    <cellStyle name="Normal 3" xfId="5" xr:uid="{00000000-0005-0000-0000-000004000000}"/>
    <cellStyle name="Normal 4" xfId="6" xr:uid="{00000000-0005-0000-0000-000005000000}"/>
    <cellStyle name="Normal 4 2" xfId="7" xr:uid="{00000000-0005-0000-0000-000006000000}"/>
    <cellStyle name="Normal 5" xfId="3" xr:uid="{00000000-0005-0000-0000-000007000000}"/>
    <cellStyle name="Normal_autosampler reliability" xfId="2" xr:uid="{00000000-0005-0000-0000-000008000000}"/>
  </cellStyles>
  <dxfs count="0"/>
  <tableStyles count="0" defaultTableStyle="TableStyleMedium9" defaultPivotStyle="PivotStyleLight16"/>
  <colors>
    <mruColors>
      <color rgb="FF3366FF"/>
      <color rgb="FF22DE38"/>
      <color rgb="FF33CC33"/>
      <color rgb="FF66FFFF"/>
      <color rgb="FFCC00CC"/>
      <color rgb="FF000000"/>
      <color rgb="FF99FF33"/>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C-5CC6-11CF-8D67-00AA00BDCE1D}"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133350</xdr:rowOff>
    </xdr:from>
    <xdr:to>
      <xdr:col>9</xdr:col>
      <xdr:colOff>482600</xdr:colOff>
      <xdr:row>41</xdr:row>
      <xdr:rowOff>140970</xdr:rowOff>
    </xdr:to>
    <xdr:pic>
      <xdr:nvPicPr>
        <xdr:cNvPr id="3" name="Picture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7452"/>
        <a:stretch/>
      </xdr:blipFill>
      <xdr:spPr bwMode="auto">
        <a:xfrm>
          <a:off x="0" y="4810125"/>
          <a:ext cx="5972175" cy="243967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11</xdr:row>
          <xdr:rowOff>107950</xdr:rowOff>
        </xdr:from>
        <xdr:to>
          <xdr:col>5</xdr:col>
          <xdr:colOff>895350</xdr:colOff>
          <xdr:row>12</xdr:row>
          <xdr:rowOff>133350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sdairy.com/foodsafety"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O48"/>
  <sheetViews>
    <sheetView showGridLines="0" tabSelected="1" zoomScaleNormal="100" workbookViewId="0">
      <selection activeCell="O8" sqref="O8"/>
    </sheetView>
  </sheetViews>
  <sheetFormatPr defaultRowHeight="12.5" x14ac:dyDescent="0.25"/>
  <sheetData>
    <row r="1" spans="1:93" ht="32" customHeight="1" x14ac:dyDescent="0.25">
      <c r="A1" s="51" t="s">
        <v>62</v>
      </c>
    </row>
    <row r="2" spans="1:93" ht="4" customHeight="1" x14ac:dyDescent="0.25">
      <c r="A2" s="52"/>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row>
    <row r="3" spans="1:93" ht="14.5" x14ac:dyDescent="0.25">
      <c r="A3" s="38" t="s">
        <v>38</v>
      </c>
    </row>
    <row r="4" spans="1:93" ht="32.25" customHeight="1" x14ac:dyDescent="0.25">
      <c r="A4" s="44" t="s">
        <v>39</v>
      </c>
      <c r="B4" s="44"/>
      <c r="C4" s="44"/>
      <c r="D4" s="44"/>
      <c r="E4" s="44"/>
      <c r="F4" s="44"/>
      <c r="G4" s="44"/>
      <c r="H4" s="44"/>
      <c r="I4" s="44"/>
      <c r="J4" s="44"/>
      <c r="K4" s="44"/>
      <c r="L4" s="44"/>
      <c r="M4" s="44"/>
      <c r="N4" s="44"/>
    </row>
    <row r="5" spans="1:93" ht="14.5" x14ac:dyDescent="0.25">
      <c r="A5" s="39" t="s">
        <v>40</v>
      </c>
    </row>
    <row r="6" spans="1:93" ht="14.5" x14ac:dyDescent="0.25">
      <c r="A6" s="39" t="s">
        <v>41</v>
      </c>
    </row>
    <row r="7" spans="1:93" ht="14.5" x14ac:dyDescent="0.25">
      <c r="A7" s="40" t="s">
        <v>42</v>
      </c>
    </row>
    <row r="8" spans="1:93" ht="14.5" x14ac:dyDescent="0.25">
      <c r="A8" s="41" t="s">
        <v>43</v>
      </c>
    </row>
    <row r="9" spans="1:93" ht="14.5" x14ac:dyDescent="0.25">
      <c r="A9" s="41" t="s">
        <v>44</v>
      </c>
    </row>
    <row r="10" spans="1:93" ht="14.5" x14ac:dyDescent="0.25">
      <c r="A10" s="40" t="s">
        <v>45</v>
      </c>
    </row>
    <row r="11" spans="1:93" ht="14.5" x14ac:dyDescent="0.25">
      <c r="A11" s="41" t="s">
        <v>46</v>
      </c>
    </row>
    <row r="12" spans="1:93" ht="14.5" x14ac:dyDescent="0.25">
      <c r="A12" s="41" t="s">
        <v>47</v>
      </c>
    </row>
    <row r="13" spans="1:93" ht="14.5" x14ac:dyDescent="0.25">
      <c r="A13" s="40" t="s">
        <v>48</v>
      </c>
    </row>
    <row r="14" spans="1:93" ht="14.5" x14ac:dyDescent="0.25">
      <c r="A14" s="41" t="s">
        <v>49</v>
      </c>
    </row>
    <row r="15" spans="1:93" ht="14.5" x14ac:dyDescent="0.25">
      <c r="A15" s="41" t="s">
        <v>50</v>
      </c>
    </row>
    <row r="16" spans="1:93" ht="14.5" x14ac:dyDescent="0.25">
      <c r="A16" s="40" t="s">
        <v>51</v>
      </c>
    </row>
    <row r="17" spans="1:1" ht="14.5" x14ac:dyDescent="0.25">
      <c r="A17" s="41" t="s">
        <v>52</v>
      </c>
    </row>
    <row r="18" spans="1:1" ht="14.5" x14ac:dyDescent="0.25">
      <c r="A18" s="41" t="s">
        <v>53</v>
      </c>
    </row>
    <row r="19" spans="1:1" ht="14.5" x14ac:dyDescent="0.25">
      <c r="A19" s="40" t="s">
        <v>54</v>
      </c>
    </row>
    <row r="20" spans="1:1" ht="14.5" x14ac:dyDescent="0.25">
      <c r="A20" s="41" t="s">
        <v>55</v>
      </c>
    </row>
    <row r="21" spans="1:1" ht="14.5" x14ac:dyDescent="0.25">
      <c r="A21" s="41" t="s">
        <v>56</v>
      </c>
    </row>
    <row r="26" spans="1:1" ht="14.5" x14ac:dyDescent="0.25">
      <c r="A26" s="39" t="s">
        <v>57</v>
      </c>
    </row>
    <row r="45" spans="1:11" ht="74.25" customHeight="1" x14ac:dyDescent="0.25">
      <c r="A45" s="43" t="s">
        <v>58</v>
      </c>
      <c r="B45" s="43"/>
      <c r="C45" s="43"/>
      <c r="D45" s="43"/>
      <c r="E45" s="43"/>
      <c r="F45" s="43"/>
      <c r="G45" s="43"/>
      <c r="H45" s="43"/>
      <c r="I45" s="43"/>
      <c r="J45" s="43"/>
      <c r="K45" s="43"/>
    </row>
    <row r="46" spans="1:11" ht="5.25" customHeight="1" x14ac:dyDescent="0.3">
      <c r="A46" s="42"/>
      <c r="B46" s="42"/>
      <c r="C46" s="42"/>
      <c r="D46" s="42"/>
      <c r="E46" s="42"/>
      <c r="F46" s="42"/>
      <c r="G46" s="42"/>
      <c r="H46" s="42"/>
      <c r="I46" s="42"/>
      <c r="J46" s="42"/>
      <c r="K46" s="42"/>
    </row>
    <row r="47" spans="1:11" ht="64.5" customHeight="1" x14ac:dyDescent="0.25">
      <c r="A47" s="43" t="s">
        <v>59</v>
      </c>
      <c r="B47" s="43"/>
      <c r="C47" s="43"/>
      <c r="D47" s="43"/>
      <c r="E47" s="43"/>
      <c r="F47" s="43"/>
      <c r="G47" s="43"/>
      <c r="H47" s="43"/>
      <c r="I47" s="43"/>
      <c r="J47" s="43"/>
      <c r="K47" s="43"/>
    </row>
    <row r="48" spans="1:11" x14ac:dyDescent="0.25">
      <c r="A48" t="s">
        <v>60</v>
      </c>
      <c r="F48" s="9" t="s">
        <v>61</v>
      </c>
    </row>
  </sheetData>
  <mergeCells count="3">
    <mergeCell ref="A45:K45"/>
    <mergeCell ref="A47:K47"/>
    <mergeCell ref="A4:N4"/>
  </mergeCells>
  <hyperlinks>
    <hyperlink ref="F48" r:id="rId1" xr:uid="{1CB68F3B-511B-415B-8F94-7CC57647BCAB}"/>
  </hyperlinks>
  <pageMargins left="0.7" right="0.7" top="0.75" bottom="0.75" header="0.3" footer="0.3"/>
  <pageSetup scale="72"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31"/>
  <sheetViews>
    <sheetView zoomScale="98" zoomScaleNormal="98" workbookViewId="0">
      <selection activeCell="F19" sqref="F19"/>
    </sheetView>
  </sheetViews>
  <sheetFormatPr defaultRowHeight="12.5" x14ac:dyDescent="0.25"/>
  <cols>
    <col min="1" max="1" width="56.26953125" customWidth="1"/>
    <col min="2" max="2" width="1.54296875" bestFit="1" customWidth="1"/>
    <col min="3" max="3" width="3.26953125" bestFit="1" customWidth="1"/>
    <col min="4" max="4" width="11" bestFit="1" customWidth="1"/>
    <col min="5" max="5" width="2.453125" customWidth="1"/>
    <col min="6" max="6" width="16.81640625" customWidth="1"/>
    <col min="7" max="7" width="8" customWidth="1"/>
    <col min="8" max="8" width="8.81640625"/>
    <col min="9" max="9" width="2.26953125" customWidth="1"/>
    <col min="10" max="15" width="8.81640625"/>
  </cols>
  <sheetData>
    <row r="1" spans="1:15" ht="15.5" x14ac:dyDescent="0.35">
      <c r="A1" s="24" t="s">
        <v>0</v>
      </c>
      <c r="B1" s="22"/>
      <c r="C1" s="22"/>
      <c r="D1" s="22"/>
      <c r="E1" s="22"/>
      <c r="F1" s="22"/>
      <c r="G1" s="22"/>
      <c r="H1" s="22"/>
      <c r="I1" s="22"/>
      <c r="J1" s="22"/>
      <c r="K1" s="22"/>
    </row>
    <row r="2" spans="1:15" ht="15.5" x14ac:dyDescent="0.35">
      <c r="A2" s="24" t="s">
        <v>1</v>
      </c>
      <c r="B2" s="22"/>
      <c r="C2" s="22"/>
      <c r="D2" s="22"/>
      <c r="E2" s="22"/>
      <c r="F2" s="22"/>
      <c r="G2" s="22"/>
      <c r="H2" s="22"/>
      <c r="I2" s="22"/>
      <c r="J2" s="22"/>
      <c r="K2" s="22"/>
    </row>
    <row r="3" spans="1:15" ht="21.75" customHeight="1" x14ac:dyDescent="0.25">
      <c r="A3" s="25"/>
      <c r="B3" s="22"/>
      <c r="C3" s="22"/>
      <c r="D3" s="22"/>
      <c r="E3" s="22"/>
      <c r="F3" s="22"/>
      <c r="G3" s="22"/>
      <c r="H3" s="22"/>
      <c r="I3" s="22"/>
      <c r="J3" s="22"/>
      <c r="K3" s="22"/>
    </row>
    <row r="4" spans="1:15" ht="12.75" customHeight="1" x14ac:dyDescent="0.3">
      <c r="A4" s="6" t="s">
        <v>2</v>
      </c>
      <c r="B4" s="22"/>
      <c r="C4" s="22"/>
      <c r="D4" s="22"/>
      <c r="E4" s="22"/>
      <c r="F4" s="22"/>
      <c r="G4" s="22"/>
      <c r="H4" s="22"/>
      <c r="I4" s="22"/>
      <c r="J4" s="22"/>
      <c r="K4" s="22"/>
    </row>
    <row r="5" spans="1:15" ht="12.75" customHeight="1" x14ac:dyDescent="0.25">
      <c r="A5" s="10" t="s">
        <v>3</v>
      </c>
      <c r="B5" s="22"/>
      <c r="C5" s="22"/>
      <c r="D5" s="22"/>
      <c r="E5" s="22"/>
      <c r="F5" s="22"/>
      <c r="G5" s="22"/>
      <c r="H5" s="22"/>
      <c r="I5" s="22"/>
      <c r="J5" s="22"/>
      <c r="K5" s="22"/>
    </row>
    <row r="6" spans="1:15" ht="12.75" customHeight="1" x14ac:dyDescent="0.25">
      <c r="A6" s="10" t="s">
        <v>4</v>
      </c>
      <c r="B6" s="22"/>
      <c r="C6" s="22"/>
      <c r="D6" s="22"/>
      <c r="E6" s="22"/>
      <c r="F6" s="22"/>
      <c r="G6" s="22"/>
      <c r="H6" s="22"/>
      <c r="I6" s="22"/>
      <c r="J6" s="22"/>
      <c r="K6" s="22"/>
    </row>
    <row r="7" spans="1:15" ht="12.75" customHeight="1" x14ac:dyDescent="0.25">
      <c r="A7" s="10" t="s">
        <v>5</v>
      </c>
      <c r="B7" s="22"/>
      <c r="C7" s="22"/>
      <c r="D7" s="22"/>
      <c r="E7" s="22"/>
      <c r="F7" s="22"/>
      <c r="G7" s="22"/>
      <c r="H7" s="22"/>
      <c r="I7" s="22"/>
      <c r="J7" s="22"/>
      <c r="K7" s="22"/>
    </row>
    <row r="8" spans="1:15" ht="13.5" customHeight="1" x14ac:dyDescent="0.25">
      <c r="A8" s="10" t="s">
        <v>6</v>
      </c>
      <c r="B8" s="22"/>
      <c r="C8" s="22"/>
      <c r="D8" s="22"/>
      <c r="E8" s="22"/>
      <c r="F8" s="22"/>
      <c r="G8" s="22"/>
      <c r="H8" s="22"/>
      <c r="I8" s="22"/>
      <c r="J8" s="22"/>
      <c r="K8" s="22"/>
    </row>
    <row r="9" spans="1:15" ht="13.5" customHeight="1" x14ac:dyDescent="0.25">
      <c r="A9" s="10" t="s">
        <v>7</v>
      </c>
      <c r="B9" s="22"/>
      <c r="C9" s="22"/>
      <c r="D9" s="22"/>
      <c r="E9" s="22"/>
      <c r="F9" s="22"/>
      <c r="G9" s="22"/>
      <c r="H9" s="22"/>
      <c r="I9" s="22"/>
      <c r="J9" s="22"/>
      <c r="K9" s="22"/>
    </row>
    <row r="10" spans="1:15" ht="13.5" customHeight="1" x14ac:dyDescent="0.25">
      <c r="A10" s="25"/>
      <c r="B10" s="22"/>
      <c r="C10" s="22"/>
      <c r="D10" s="22"/>
      <c r="E10" s="22"/>
      <c r="F10" s="22"/>
      <c r="G10" s="22"/>
      <c r="H10" s="22"/>
      <c r="I10" s="22"/>
      <c r="J10" s="22"/>
      <c r="K10" s="22"/>
    </row>
    <row r="11" spans="1:15" ht="15.5" x14ac:dyDescent="0.35">
      <c r="A11" s="24" t="s">
        <v>8</v>
      </c>
      <c r="C11" s="22"/>
      <c r="D11" s="22"/>
      <c r="E11" s="22"/>
      <c r="F11" s="9"/>
      <c r="G11" s="22"/>
      <c r="H11" s="22"/>
      <c r="I11" s="22"/>
      <c r="J11" s="22"/>
      <c r="K11" s="22"/>
    </row>
    <row r="12" spans="1:15" ht="15.5" x14ac:dyDescent="0.35">
      <c r="A12" s="26" t="s">
        <v>9</v>
      </c>
      <c r="B12" s="36"/>
      <c r="C12" s="36"/>
      <c r="D12" s="36"/>
      <c r="E12" s="37"/>
      <c r="F12" s="9"/>
      <c r="G12" s="22"/>
      <c r="H12" s="22"/>
      <c r="I12" s="22"/>
      <c r="J12" s="22"/>
      <c r="K12" s="22"/>
    </row>
    <row r="13" spans="1:15" s="11" customFormat="1" ht="12" customHeight="1" x14ac:dyDescent="0.25">
      <c r="F13" s="28"/>
    </row>
    <row r="14" spans="1:15" ht="14.5" x14ac:dyDescent="0.3">
      <c r="A14" s="15" t="s">
        <v>10</v>
      </c>
      <c r="B14" s="1" t="s">
        <v>11</v>
      </c>
      <c r="C14" s="1" t="s">
        <v>12</v>
      </c>
      <c r="D14" s="21">
        <v>100000</v>
      </c>
      <c r="E14" s="2"/>
      <c r="F14" s="2"/>
      <c r="G14" s="2"/>
      <c r="H14" s="22"/>
      <c r="J14" s="29"/>
      <c r="K14" s="22"/>
      <c r="O14" s="30"/>
    </row>
    <row r="15" spans="1:15" ht="14.5" x14ac:dyDescent="0.3">
      <c r="A15" s="15" t="s">
        <v>13</v>
      </c>
      <c r="B15" s="1" t="s">
        <v>11</v>
      </c>
      <c r="C15" s="1" t="s">
        <v>14</v>
      </c>
      <c r="D15" s="23">
        <v>1</v>
      </c>
      <c r="E15" s="2"/>
      <c r="F15" s="2">
        <f>D15/100</f>
        <v>0.01</v>
      </c>
      <c r="G15" s="2">
        <f>1-F15</f>
        <v>0.99</v>
      </c>
      <c r="H15" s="22"/>
      <c r="J15" s="22"/>
      <c r="K15" s="22"/>
      <c r="O15" s="30"/>
    </row>
    <row r="16" spans="1:15" ht="14.5" x14ac:dyDescent="0.25">
      <c r="A16" s="16" t="s">
        <v>15</v>
      </c>
      <c r="B16" s="3" t="s">
        <v>11</v>
      </c>
      <c r="C16" s="2" t="s">
        <v>16</v>
      </c>
      <c r="D16" s="2">
        <v>1E-3</v>
      </c>
      <c r="E16" s="2"/>
      <c r="F16" s="2"/>
      <c r="G16" s="2"/>
      <c r="H16" s="22"/>
      <c r="I16" s="22"/>
      <c r="J16" s="22"/>
      <c r="K16" s="22"/>
      <c r="O16" s="30"/>
    </row>
    <row r="17" spans="1:15" ht="14.5" x14ac:dyDescent="0.25">
      <c r="A17" s="16" t="s">
        <v>17</v>
      </c>
      <c r="B17" s="3" t="s">
        <v>11</v>
      </c>
      <c r="C17" s="3" t="s">
        <v>18</v>
      </c>
      <c r="D17" s="4">
        <f>D22/D20</f>
        <v>5</v>
      </c>
      <c r="E17" s="2"/>
      <c r="F17" s="2"/>
      <c r="G17" s="2"/>
      <c r="H17" s="22"/>
      <c r="I17" s="22"/>
      <c r="J17" s="22"/>
      <c r="K17" s="22"/>
      <c r="O17" s="30"/>
    </row>
    <row r="18" spans="1:15" ht="14.5" x14ac:dyDescent="0.25">
      <c r="A18" s="22"/>
      <c r="B18" s="22"/>
      <c r="C18" s="22"/>
      <c r="D18" s="22"/>
      <c r="E18" s="22"/>
      <c r="F18" s="22"/>
      <c r="G18" s="22"/>
      <c r="H18" s="22"/>
      <c r="I18" s="22"/>
      <c r="J18" s="22" t="s">
        <v>19</v>
      </c>
      <c r="K18" s="22"/>
      <c r="O18" s="30"/>
    </row>
    <row r="19" spans="1:15" ht="15.5" x14ac:dyDescent="0.35">
      <c r="A19" s="14" t="s">
        <v>20</v>
      </c>
      <c r="B19" s="5" t="s">
        <v>11</v>
      </c>
      <c r="C19" s="5" t="s">
        <v>16</v>
      </c>
      <c r="D19" s="12">
        <v>4000</v>
      </c>
      <c r="E19" s="27" t="s">
        <v>21</v>
      </c>
      <c r="F19" s="6"/>
      <c r="G19" s="7"/>
      <c r="H19" s="6"/>
      <c r="I19" s="47"/>
      <c r="J19" s="48"/>
      <c r="K19" s="48"/>
      <c r="L19" s="48"/>
      <c r="M19" s="48"/>
      <c r="O19" s="30"/>
    </row>
    <row r="20" spans="1:15" ht="15.5" x14ac:dyDescent="0.35">
      <c r="A20" s="14" t="s">
        <v>22</v>
      </c>
      <c r="B20" s="5" t="s">
        <v>11</v>
      </c>
      <c r="C20" s="5" t="s">
        <v>12</v>
      </c>
      <c r="D20" s="13">
        <v>300</v>
      </c>
      <c r="E20" s="27" t="s">
        <v>21</v>
      </c>
      <c r="F20" s="17" t="s">
        <v>23</v>
      </c>
      <c r="G20" s="18">
        <f>(+D23*60*60)/D20</f>
        <v>6</v>
      </c>
      <c r="H20" s="6" t="s">
        <v>24</v>
      </c>
      <c r="I20" s="22"/>
      <c r="J20" s="47"/>
      <c r="K20" s="48"/>
      <c r="L20" s="48"/>
      <c r="M20" s="48"/>
    </row>
    <row r="21" spans="1:15" ht="13" x14ac:dyDescent="0.3">
      <c r="A21" s="14" t="s">
        <v>25</v>
      </c>
      <c r="B21" s="5" t="s">
        <v>11</v>
      </c>
      <c r="C21" s="5" t="s">
        <v>18</v>
      </c>
      <c r="D21" s="35">
        <v>15</v>
      </c>
      <c r="E21" s="31" t="s">
        <v>26</v>
      </c>
      <c r="F21" s="17" t="s">
        <v>27</v>
      </c>
      <c r="G21" s="7">
        <f>D21*D20/1000</f>
        <v>4.5</v>
      </c>
      <c r="H21" s="6" t="s">
        <v>16</v>
      </c>
      <c r="I21" s="22"/>
      <c r="J21" s="32"/>
    </row>
    <row r="22" spans="1:15" ht="17.25" customHeight="1" x14ac:dyDescent="0.4">
      <c r="A22" s="14" t="s">
        <v>28</v>
      </c>
      <c r="B22" s="5" t="s">
        <v>11</v>
      </c>
      <c r="C22" s="5" t="s">
        <v>18</v>
      </c>
      <c r="D22" s="13">
        <v>1500</v>
      </c>
      <c r="E22" s="27" t="s">
        <v>21</v>
      </c>
      <c r="F22" s="33"/>
      <c r="G22" s="34">
        <v>8</v>
      </c>
      <c r="I22" s="22"/>
    </row>
    <row r="23" spans="1:15" ht="16" thickBot="1" x14ac:dyDescent="0.4">
      <c r="A23" s="14" t="s">
        <v>29</v>
      </c>
      <c r="B23" s="5" t="s">
        <v>11</v>
      </c>
      <c r="C23" s="5" t="s">
        <v>30</v>
      </c>
      <c r="D23" s="13">
        <v>0.5</v>
      </c>
      <c r="E23" s="27" t="s">
        <v>21</v>
      </c>
      <c r="F23" s="49"/>
      <c r="G23" s="50"/>
      <c r="H23" s="50"/>
      <c r="I23" s="50"/>
      <c r="J23" s="50"/>
      <c r="K23" s="50"/>
      <c r="L23" s="48"/>
      <c r="M23" s="48"/>
    </row>
    <row r="24" spans="1:15" ht="57.75" customHeight="1" thickBot="1" x14ac:dyDescent="0.3">
      <c r="A24" s="8">
        <f>EXP((D20)*LN(G15+F15*EXP((-D14*D17*D16)/(D19*F15))))*100</f>
        <v>4.9041447887746603</v>
      </c>
      <c r="B24" s="2"/>
      <c r="C24" s="2"/>
      <c r="D24" s="20">
        <f>100-A24</f>
        <v>95.095855211225341</v>
      </c>
      <c r="E24" s="19" t="s">
        <v>14</v>
      </c>
      <c r="F24" s="45" t="s">
        <v>31</v>
      </c>
      <c r="G24" s="46"/>
      <c r="H24" s="46"/>
      <c r="I24" s="46"/>
      <c r="J24" s="46"/>
      <c r="K24" s="22"/>
    </row>
    <row r="26" spans="1:15" x14ac:dyDescent="0.25">
      <c r="A26" s="22" t="s">
        <v>32</v>
      </c>
    </row>
    <row r="27" spans="1:15" x14ac:dyDescent="0.25">
      <c r="A27" s="22" t="s">
        <v>33</v>
      </c>
    </row>
    <row r="28" spans="1:15" x14ac:dyDescent="0.25">
      <c r="A28" s="22" t="s">
        <v>34</v>
      </c>
    </row>
    <row r="29" spans="1:15" x14ac:dyDescent="0.25">
      <c r="A29" s="22" t="s">
        <v>35</v>
      </c>
    </row>
    <row r="30" spans="1:15" x14ac:dyDescent="0.25">
      <c r="A30" s="22" t="s">
        <v>36</v>
      </c>
    </row>
    <row r="31" spans="1:15" x14ac:dyDescent="0.25">
      <c r="A31" s="22" t="s">
        <v>37</v>
      </c>
    </row>
  </sheetData>
  <mergeCells count="4">
    <mergeCell ref="F24:J24"/>
    <mergeCell ref="I19:M19"/>
    <mergeCell ref="J20:M20"/>
    <mergeCell ref="F23:M23"/>
  </mergeCells>
  <phoneticPr fontId="0" type="noConversion"/>
  <pageMargins left="0.75" right="0.75" top="1" bottom="1" header="0.5" footer="0.5"/>
  <pageSetup paperSize="9" scale="90" orientation="landscape" r:id="rId1"/>
  <headerFooter alignWithMargins="0"/>
  <drawing r:id="rId2"/>
  <legacyDrawing r:id="rId3"/>
  <controls>
    <mc:AlternateContent xmlns:mc="http://schemas.openxmlformats.org/markup-compatibility/2006">
      <mc:Choice Requires="x14">
        <control shapeId="1025" r:id="rId4" name="Control 1">
          <controlPr defaultSize="0" r:id="rId5">
            <anchor moveWithCells="1">
              <from>
                <xdr:col>5</xdr:col>
                <xdr:colOff>0</xdr:colOff>
                <xdr:row>11</xdr:row>
                <xdr:rowOff>107950</xdr:rowOff>
              </from>
              <to>
                <xdr:col>5</xdr:col>
                <xdr:colOff>895350</xdr:colOff>
                <xdr:row>12</xdr:row>
                <xdr:rowOff>133350</xdr:rowOff>
              </to>
            </anchor>
          </controlPr>
        </control>
      </mc:Choice>
      <mc:Fallback>
        <control shapeId="1025" r:id="rId4"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A238CE5453C749ACC21A24001DED40" ma:contentTypeVersion="13" ma:contentTypeDescription="Create a new document." ma:contentTypeScope="" ma:versionID="b36b8871ffdb75717ec68bde0b8b7db6">
  <xsd:schema xmlns:xsd="http://www.w3.org/2001/XMLSchema" xmlns:xs="http://www.w3.org/2001/XMLSchema" xmlns:p="http://schemas.microsoft.com/office/2006/metadata/properties" xmlns:ns2="08b31702-d95e-4275-8546-9719631a98bd" xmlns:ns3="16bd5005-89cb-44c6-973f-f98c6161bba0" targetNamespace="http://schemas.microsoft.com/office/2006/metadata/properties" ma:root="true" ma:fieldsID="23a25196f66084a87562fa078c9af797" ns2:_="" ns3:_="">
    <xsd:import namespace="08b31702-d95e-4275-8546-9719631a98bd"/>
    <xsd:import namespace="16bd5005-89cb-44c6-973f-f98c6161bb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31702-d95e-4275-8546-9719631a98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bd5005-89cb-44c6-973f-f98c6161bba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FA958A-D72A-4870-9102-13771083C254}">
  <ds:schemaRefs>
    <ds:schemaRef ds:uri="http://schemas.microsoft.com/sharepoint/v3/contenttype/forms"/>
  </ds:schemaRefs>
</ds:datastoreItem>
</file>

<file path=customXml/itemProps2.xml><?xml version="1.0" encoding="utf-8"?>
<ds:datastoreItem xmlns:ds="http://schemas.openxmlformats.org/officeDocument/2006/customXml" ds:itemID="{4A25086D-5556-46E9-8900-8686031CF7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31702-d95e-4275-8546-9719631a98bd"/>
    <ds:schemaRef ds:uri="16bd5005-89cb-44c6-973f-f98c6161b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9B7394-0E32-4A0A-92E6-886EE7B46AD5}">
  <ds:schemaRefs>
    <ds:schemaRef ds:uri="http://schemas.microsoft.com/office/2006/documentManagement/types"/>
    <ds:schemaRef ds:uri="08b31702-d95e-4275-8546-9719631a98bd"/>
    <ds:schemaRef ds:uri="http://www.w3.org/XML/1998/namespace"/>
    <ds:schemaRef ds:uri="http://schemas.microsoft.com/office/infopath/2007/PartnerControls"/>
    <ds:schemaRef ds:uri="http://purl.org/dc/dcmitype/"/>
    <ds:schemaRef ds:uri="http://purl.org/dc/elements/1.1/"/>
    <ds:schemaRef ds:uri="http://schemas.openxmlformats.org/package/2006/metadata/core-properties"/>
    <ds:schemaRef ds:uri="16bd5005-89cb-44c6-973f-f98c6161bba0"/>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Auto Sampler Reliability Calc</vt:lpstr>
      <vt:lpstr>Instructions!Print_Area</vt:lpstr>
    </vt:vector>
  </TitlesOfParts>
  <Manager/>
  <Company>Mars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Autosampler rule for a statistical reliability</dc:title>
  <dc:subject/>
  <dc:creator>WOERTANN</dc:creator>
  <cp:keywords/>
  <dc:description>MARS Chocolate WE properties : confidential document</dc:description>
  <cp:lastModifiedBy>Katrina Trelenberg</cp:lastModifiedBy>
  <cp:revision/>
  <dcterms:created xsi:type="dcterms:W3CDTF">2009-06-04T13:15:47Z</dcterms:created>
  <dcterms:modified xsi:type="dcterms:W3CDTF">2026-07-08T16:24:28Z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0x01010023A238CE5453C749ACC21A24001DED40</vt:lpwstr>
  </property>
</Properties>
</file>